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THUKOR\Downloads\"/>
    </mc:Choice>
  </mc:AlternateContent>
  <xr:revisionPtr revIDLastSave="0" documentId="8_{4C6FF8D4-D15F-493C-BF4B-25315CC8CA86}" xr6:coauthVersionLast="47" xr6:coauthVersionMax="47" xr10:uidLastSave="{00000000-0000-0000-0000-000000000000}"/>
  <bookViews>
    <workbookView xWindow="28680" yWindow="-2430" windowWidth="38640" windowHeight="21120" xr2:uid="{A3C7BF69-8344-4638-87AD-4957F4757BBF}"/>
  </bookViews>
  <sheets>
    <sheet name="Nutrient Application Rate" sheetId="46" r:id="rId1"/>
    <sheet name="DataFrame" sheetId="11" state="hidden" r:id="rId2"/>
  </sheets>
  <definedNames>
    <definedName name="Liquid">DataFrame!$L$4:$L$17</definedName>
    <definedName name="Solid">DataFrame!$M$4:$M$10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1" l="1"/>
  <c r="J5" i="11"/>
  <c r="I10" i="11" l="1"/>
  <c r="I8" i="11"/>
  <c r="I11" i="11"/>
  <c r="I4" i="46" s="1"/>
  <c r="I9" i="11"/>
  <c r="E4" i="46" s="1"/>
  <c r="J8" i="11" a="1"/>
  <c r="J8" i="11" s="1"/>
  <c r="E2" i="46"/>
  <c r="B4" i="46"/>
  <c r="D4" i="46" l="1"/>
  <c r="G4" i="46"/>
  <c r="J9" i="11"/>
  <c r="J11" i="11" s="1"/>
  <c r="D5" i="46"/>
  <c r="E5" i="46" l="1"/>
  <c r="J10" i="11"/>
  <c r="I5" i="46"/>
  <c r="G5" i="46" l="1"/>
  <c r="F12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<sst xmlns="http://schemas.openxmlformats.org/spreadsheetml/2006/main" count="127" uniqueCount="67">
  <si>
    <t>N</t>
  </si>
  <si>
    <t>Nutrient</t>
  </si>
  <si>
    <t>Urea</t>
  </si>
  <si>
    <t>Ammonium sulphate</t>
  </si>
  <si>
    <t>Reference</t>
  </si>
  <si>
    <t>20.5-5-0</t>
  </si>
  <si>
    <t>Liquid</t>
  </si>
  <si>
    <t>Leave blank</t>
  </si>
  <si>
    <t>Common liquid fertilizers</t>
  </si>
  <si>
    <t>Solid</t>
  </si>
  <si>
    <t>Urea ammonia nitrate</t>
  </si>
  <si>
    <t>UAN (28-0-0)</t>
  </si>
  <si>
    <t>UAN (32-0-0)</t>
  </si>
  <si>
    <t>Ammonium polyphosphate</t>
  </si>
  <si>
    <t>APP (10-34-0)</t>
  </si>
  <si>
    <t>DuraGro</t>
  </si>
  <si>
    <t>Stage 2 Xcelerator plus</t>
  </si>
  <si>
    <t>NMP calculator</t>
  </si>
  <si>
    <t>Liquid urea</t>
  </si>
  <si>
    <t>Liquid urea (23-0-0)</t>
  </si>
  <si>
    <t>UAN (30-0-0)</t>
  </si>
  <si>
    <t>12-0-0-26S</t>
  </si>
  <si>
    <t>3-18-18</t>
  </si>
  <si>
    <t>Manufacturer</t>
  </si>
  <si>
    <t>Stage 3 Greenfruit Plus 10-0-20</t>
  </si>
  <si>
    <t>Density (lb/US gal)</t>
  </si>
  <si>
    <t>Stage 1 StarterPlus (10-32-0)</t>
  </si>
  <si>
    <t>TerraLink label</t>
  </si>
  <si>
    <t>Ammonium thiosulphate</t>
  </si>
  <si>
    <t>BerryMall Fall</t>
  </si>
  <si>
    <t>D</t>
  </si>
  <si>
    <t>22-4-0</t>
  </si>
  <si>
    <t>10-0-20</t>
  </si>
  <si>
    <t>10-32-0</t>
  </si>
  <si>
    <t>20-10-10</t>
  </si>
  <si>
    <t>Custom</t>
  </si>
  <si>
    <t>Fertilizer type</t>
  </si>
  <si>
    <t>Density</t>
  </si>
  <si>
    <t>US gallon/ac</t>
  </si>
  <si>
    <t>Mono ammonium phosphate</t>
  </si>
  <si>
    <t>10-34-10</t>
  </si>
  <si>
    <t>12-4-24</t>
  </si>
  <si>
    <t>12-24-12</t>
  </si>
  <si>
    <t>Density Unit</t>
  </si>
  <si>
    <t>Product Unit</t>
  </si>
  <si>
    <t>Product Rate</t>
  </si>
  <si>
    <t>Fertilizer Product</t>
  </si>
  <si>
    <t>Select fertilizer</t>
  </si>
  <si>
    <t>Nitrogen</t>
  </si>
  <si>
    <t>Urea (46-0-0)</t>
  </si>
  <si>
    <t>AS (21-0-0-24)</t>
  </si>
  <si>
    <t>MAP (11-52-0)</t>
  </si>
  <si>
    <t>L/ac</t>
  </si>
  <si>
    <t>Imp. Gallon/ac</t>
  </si>
  <si>
    <t>lb/ac</t>
  </si>
  <si>
    <t>kg/ha</t>
  </si>
  <si>
    <t>Application Frequency</t>
  </si>
  <si>
    <t>Colour indicates a drop down tool</t>
  </si>
  <si>
    <t>Do NOT override</t>
  </si>
  <si>
    <t>Nutrient Application Rate Calculator</t>
  </si>
  <si>
    <t>Fertilizer Form</t>
  </si>
  <si>
    <t>Selected Liquid fertilizer</t>
  </si>
  <si>
    <t>kg/US gallon</t>
  </si>
  <si>
    <t>%N</t>
  </si>
  <si>
    <t>Enter your data</t>
  </si>
  <si>
    <t>Product Density</t>
  </si>
  <si>
    <t>•	This calculator is designed to calculate nitrogen application rates from a product.
•	Select the appropriate “Fertilizer Form”, Nutrient”, and “Fertilizer Product”.
•	If your product is not listed under the “Fertilizer Product” drop down, select "Custom" and enter the % N content and “Product Density” if liquid
•	Enter the “Product Rate” with the appropriate “Product Unit” ((US gallon/ac, Imp. Gallon/ac, L/ac, &amp; L/ha for liquid fertilizer; lb/ac, kg/ha for solid fertilizer)
•	This calculator can be used for other nutrients. Select “Others” under “Nutrient” tab and “Custom” under “Fertilizer Product” to use the calculator for other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</si>
</sst>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"/>
    <numFmt numFmtId="165" formatCode="0.000"/>
  </numFmts>
  <fonts count="1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12"/>
      <color theme="1"/>
      <name val="Times New Roman"/>
      <family val="1"/>
    </font>
    <font>
      <sz val="14"/>
      <color rgb="FF92D050"/>
      <name val="Times New Roman"/>
      <family val="1"/>
    </font>
    <font>
      <b/>
      <sz val="12"/>
      <color theme="1"/>
      <name val="BC Sans"/>
    </font>
    <font>
      <b/>
      <sz val="14"/>
      <color rgb="FFFF0000"/>
      <name val="Times New Roman"/>
      <family val="1"/>
    </font>
    <font>
      <b/>
      <sz val="14"/>
      <color theme="1" tint="0.499984740745262"/>
      <name val="Times New Roman"/>
      <family val="1"/>
    </font>
    <font>
      <sz val="14"/>
      <color theme="1" tint="0.499984740745262"/>
      <name val="Times New Roman"/>
      <family val="1"/>
    </font>
    <font>
      <sz val="12"/>
      <color theme="2"/>
      <name val="Times New Roman"/>
      <family val="1"/>
    </font>
    <font>
      <b/>
      <sz val="12"/>
      <color theme="2"/>
      <name val="Times New Roman"/>
      <family val="1"/>
    </font>
    <font>
      <i/>
      <sz val="14"/>
      <color theme="2"/>
      <name val="Times New Roman"/>
      <family val="1"/>
    </font>
    <font>
      <b/>
      <sz val="14"/>
      <color theme="2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/>
      <right style="thin">
        <color indexed="64"/>
      </right>
      <top/>
      <bottom style="thick">
        <color rgb="FFFF0000"/>
      </bottom>
      <diagonal/>
    </border>
    <border>
      <left/>
      <right style="thick">
        <color rgb="FFFF0000"/>
      </right>
      <top style="thin">
        <color indexed="64"/>
      </top>
      <bottom style="thick">
        <color rgb="FFFF0000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2" fillId="0" borderId="1" xfId="0" applyFont="1" applyBorder="1"/>
    <xf numFmtId="0" fontId="7" fillId="0" borderId="1" xfId="0" applyFont="1" applyBorder="1"/>
    <xf numFmtId="0" fontId="4" fillId="6" borderId="0" xfId="0" applyFont="1" applyFill="1" applyAlignment="1" applyProtection="1">
      <alignment horizontal="left" vertical="top"/>
      <protection locked="0"/>
    </xf>
    <xf numFmtId="0" fontId="4" fillId="0" borderId="3" xfId="0" applyFont="1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 vertical="top"/>
      <protection locked="0"/>
    </xf>
    <xf numFmtId="0" fontId="4" fillId="6" borderId="0" xfId="0" applyFont="1" applyFill="1" applyAlignment="1" applyProtection="1">
      <alignment horizontal="left" vertical="top" wrapText="1"/>
      <protection locked="0"/>
    </xf>
    <xf numFmtId="0" fontId="4" fillId="0" borderId="3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4" fillId="4" borderId="3" xfId="0" applyFont="1" applyFill="1" applyBorder="1" applyAlignment="1" applyProtection="1">
      <alignment horizontal="left" vertical="top" wrapText="1"/>
      <protection locked="0"/>
    </xf>
    <xf numFmtId="0" fontId="4" fillId="4" borderId="1" xfId="0" applyFont="1" applyFill="1" applyBorder="1" applyAlignment="1" applyProtection="1">
      <alignment horizontal="left" vertical="top" wrapText="1"/>
      <protection locked="0"/>
    </xf>
    <xf numFmtId="0" fontId="4" fillId="6" borderId="0" xfId="0" applyFont="1" applyFill="1" applyAlignment="1" applyProtection="1">
      <alignment horizontal="left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4" fillId="0" borderId="7" xfId="0" applyFont="1" applyBorder="1" applyAlignment="1" applyProtection="1">
      <alignment horizontal="left" vertical="top"/>
      <protection locked="0"/>
    </xf>
    <xf numFmtId="0" fontId="4" fillId="0" borderId="4" xfId="0" applyFont="1" applyBorder="1" applyAlignment="1" applyProtection="1">
      <alignment horizontal="left" vertical="top"/>
      <protection locked="0"/>
    </xf>
    <xf numFmtId="164" fontId="4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30" xfId="0" applyFont="1" applyFill="1" applyBorder="1" applyAlignment="1" applyProtection="1">
      <alignment vertical="top" wrapText="1"/>
      <protection locked="0"/>
    </xf>
    <xf numFmtId="0" fontId="6" fillId="5" borderId="31" xfId="0" applyFont="1" applyFill="1" applyBorder="1" applyAlignment="1" applyProtection="1">
      <alignment vertical="center" wrapText="1"/>
      <protection locked="0"/>
    </xf>
    <xf numFmtId="1" fontId="8" fillId="4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vertical="center" wrapText="1"/>
      <protection locked="0"/>
    </xf>
    <xf numFmtId="1" fontId="12" fillId="7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top"/>
      <protection locked="0"/>
    </xf>
    <xf numFmtId="0" fontId="2" fillId="0" borderId="3" xfId="0" applyFont="1" applyBorder="1"/>
    <xf numFmtId="0" fontId="7" fillId="0" borderId="3" xfId="0" applyFont="1" applyBorder="1"/>
    <xf numFmtId="0" fontId="2" fillId="0" borderId="4" xfId="0" applyFont="1" applyBorder="1"/>
    <xf numFmtId="0" fontId="2" fillId="0" borderId="6" xfId="0" applyFont="1" applyBorder="1"/>
    <xf numFmtId="49" fontId="2" fillId="0" borderId="6" xfId="0" applyNumberFormat="1" applyFont="1" applyBorder="1"/>
    <xf numFmtId="0" fontId="13" fillId="8" borderId="34" xfId="0" applyFont="1" applyFill="1" applyBorder="1"/>
    <xf numFmtId="0" fontId="13" fillId="8" borderId="35" xfId="0" applyFont="1" applyFill="1" applyBorder="1"/>
    <xf numFmtId="0" fontId="13" fillId="8" borderId="36" xfId="0" applyFont="1" applyFill="1" applyBorder="1"/>
    <xf numFmtId="0" fontId="14" fillId="8" borderId="37" xfId="0" applyFont="1" applyFill="1" applyBorder="1"/>
    <xf numFmtId="0" fontId="14" fillId="8" borderId="1" xfId="0" applyFont="1" applyFill="1" applyBorder="1"/>
    <xf numFmtId="0" fontId="13" fillId="8" borderId="1" xfId="0" applyFont="1" applyFill="1" applyBorder="1"/>
    <xf numFmtId="49" fontId="14" fillId="8" borderId="1" xfId="0" applyNumberFormat="1" applyFont="1" applyFill="1" applyBorder="1"/>
    <xf numFmtId="49" fontId="14" fillId="8" borderId="38" xfId="0" applyNumberFormat="1" applyFont="1" applyFill="1" applyBorder="1"/>
    <xf numFmtId="0" fontId="13" fillId="8" borderId="37" xfId="0" applyFont="1" applyFill="1" applyBorder="1"/>
    <xf numFmtId="0" fontId="13" fillId="8" borderId="38" xfId="0" applyFont="1" applyFill="1" applyBorder="1"/>
    <xf numFmtId="165" fontId="15" fillId="8" borderId="0" xfId="0" applyNumberFormat="1" applyFont="1" applyFill="1" applyAlignment="1">
      <alignment horizontal="center" vertical="center" wrapText="1"/>
    </xf>
    <xf numFmtId="2" fontId="13" fillId="8" borderId="1" xfId="0" applyNumberFormat="1" applyFont="1" applyFill="1" applyBorder="1"/>
    <xf numFmtId="0" fontId="14" fillId="8" borderId="38" xfId="0" applyFont="1" applyFill="1" applyBorder="1"/>
    <xf numFmtId="0" fontId="16" fillId="8" borderId="10" xfId="0" applyFont="1" applyFill="1" applyBorder="1" applyAlignment="1">
      <alignment horizontal="center" vertical="top"/>
    </xf>
    <xf numFmtId="0" fontId="16" fillId="8" borderId="13" xfId="0" applyFont="1" applyFill="1" applyBorder="1" applyAlignment="1">
      <alignment horizontal="center" vertical="center"/>
    </xf>
    <xf numFmtId="0" fontId="16" fillId="8" borderId="9" xfId="0" applyFont="1" applyFill="1" applyBorder="1" applyAlignment="1">
      <alignment vertical="top"/>
    </xf>
    <xf numFmtId="164" fontId="16" fillId="8" borderId="12" xfId="0" applyNumberFormat="1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vertical="top"/>
    </xf>
    <xf numFmtId="2" fontId="16" fillId="8" borderId="12" xfId="0" applyNumberFormat="1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vertical="top"/>
    </xf>
    <xf numFmtId="49" fontId="13" fillId="8" borderId="1" xfId="0" applyNumberFormat="1" applyFont="1" applyFill="1" applyBorder="1"/>
    <xf numFmtId="49" fontId="13" fillId="8" borderId="38" xfId="0" applyNumberFormat="1" applyFont="1" applyFill="1" applyBorder="1"/>
    <xf numFmtId="2" fontId="13" fillId="8" borderId="38" xfId="0" applyNumberFormat="1" applyFont="1" applyFill="1" applyBorder="1"/>
    <xf numFmtId="0" fontId="13" fillId="8" borderId="39" xfId="0" applyFont="1" applyFill="1" applyBorder="1"/>
    <xf numFmtId="0" fontId="13" fillId="8" borderId="40" xfId="0" applyFont="1" applyFill="1" applyBorder="1"/>
    <xf numFmtId="0" fontId="16" fillId="8" borderId="41" xfId="0" applyFont="1" applyFill="1" applyBorder="1" applyAlignment="1">
      <alignment vertical="top"/>
    </xf>
    <xf numFmtId="0" fontId="16" fillId="8" borderId="40" xfId="0" applyFont="1" applyFill="1" applyBorder="1" applyAlignment="1">
      <alignment vertical="top"/>
    </xf>
    <xf numFmtId="0" fontId="16" fillId="8" borderId="42" xfId="0" applyFont="1" applyFill="1" applyBorder="1" applyAlignment="1">
      <alignment vertical="top"/>
    </xf>
    <xf numFmtId="0" fontId="3" fillId="3" borderId="0" xfId="0" applyFont="1" applyFill="1" applyAlignment="1">
      <alignment horizontal="center" vertical="top" wrapText="1"/>
    </xf>
    <xf numFmtId="0" fontId="3" fillId="3" borderId="9" xfId="0" applyFont="1" applyFill="1" applyBorder="1" applyAlignment="1">
      <alignment horizontal="center" vertical="top" wrapText="1"/>
    </xf>
    <xf numFmtId="0" fontId="11" fillId="7" borderId="5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3" fillId="3" borderId="32" xfId="0" applyFont="1" applyFill="1" applyBorder="1" applyAlignment="1">
      <alignment horizontal="center" vertical="top" wrapText="1"/>
    </xf>
    <xf numFmtId="0" fontId="5" fillId="3" borderId="11" xfId="0" applyFont="1" applyFill="1" applyBorder="1" applyAlignment="1">
      <alignment horizontal="left" vertical="top" wrapText="1"/>
    </xf>
    <xf numFmtId="0" fontId="9" fillId="4" borderId="22" xfId="0" applyFont="1" applyFill="1" applyBorder="1" applyAlignment="1">
      <alignment vertical="center" wrapText="1"/>
    </xf>
    <xf numFmtId="0" fontId="3" fillId="5" borderId="23" xfId="0" applyFont="1" applyFill="1" applyBorder="1" applyAlignment="1">
      <alignment horizontal="left" vertical="center" wrapText="1"/>
    </xf>
    <xf numFmtId="0" fontId="10" fillId="7" borderId="24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center" vertical="top" wrapText="1"/>
    </xf>
    <xf numFmtId="0" fontId="4" fillId="2" borderId="28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left" vertical="top"/>
    </xf>
    <xf numFmtId="0" fontId="4" fillId="6" borderId="16" xfId="0" applyFont="1" applyFill="1" applyBorder="1" applyAlignment="1">
      <alignment horizontal="left" vertical="top" wrapText="1"/>
    </xf>
    <xf numFmtId="0" fontId="4" fillId="6" borderId="16" xfId="0" applyFont="1" applyFill="1" applyBorder="1" applyAlignment="1">
      <alignment horizontal="left" vertical="top"/>
    </xf>
    <xf numFmtId="0" fontId="4" fillId="6" borderId="14" xfId="0" applyFont="1" applyFill="1" applyBorder="1" applyAlignment="1">
      <alignment horizontal="left" vertical="top"/>
    </xf>
    <xf numFmtId="0" fontId="4" fillId="6" borderId="14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/>
    </xf>
    <xf numFmtId="0" fontId="4" fillId="6" borderId="0" xfId="0" applyFont="1" applyFill="1" applyAlignment="1">
      <alignment horizontal="left" vertical="top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top"/>
    </xf>
    <xf numFmtId="0" fontId="3" fillId="6" borderId="19" xfId="0" applyFont="1" applyFill="1" applyBorder="1" applyAlignment="1">
      <alignment horizontal="left" vertical="center" wrapText="1"/>
    </xf>
    <xf numFmtId="0" fontId="3" fillId="6" borderId="17" xfId="0" applyFont="1" applyFill="1" applyBorder="1" applyAlignment="1">
      <alignment horizontal="left" vertical="center" wrapText="1"/>
    </xf>
    <xf numFmtId="0" fontId="3" fillId="6" borderId="20" xfId="0" applyFont="1" applyFill="1" applyBorder="1" applyAlignment="1">
      <alignment horizontal="left" vertical="center" wrapText="1"/>
    </xf>
    <xf numFmtId="0" fontId="3" fillId="6" borderId="21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center" vertical="top" wrapText="1"/>
    </xf>
    <xf numFmtId="0" fontId="3" fillId="3" borderId="18" xfId="0" applyFont="1" applyFill="1" applyBorder="1" applyAlignment="1">
      <alignment horizontal="center" vertical="top" wrapText="1"/>
    </xf>
    <xf numFmtId="0" fontId="3" fillId="3" borderId="33" xfId="0" applyFont="1" applyFill="1" applyBorder="1" applyAlignment="1">
      <alignment horizontal="center" vertical="top" wrapText="1"/>
    </xf>
    <xf numFmtId="0" fontId="3" fillId="3" borderId="25" xfId="0" applyFont="1" applyFill="1" applyBorder="1" applyAlignment="1">
      <alignment horizontal="center" vertical="top" wrapText="1"/>
    </xf>
    <xf numFmtId="0" fontId="4" fillId="2" borderId="29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7" fillId="0" borderId="4" xfId="0" applyFont="1" applyBorder="1"/>
  </cellXfs>
  <cellStyles count="1">
    <cellStyle name="Normal" xfId="0" builtinId="0"/>
  </cellStyles>
  <dxfs count="7"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2D050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1"/>
      </font>
      <fill>
        <patternFill>
          <bgColor theme="4" tint="0.79998168889431442"/>
        </patternFill>
      </fill>
    </dxf>
  </dxfs>
  <tableStyles count="1" defaultTableStyle="TableStyleMedium2" defaultPivotStyle="PivotStyleLight16">
    <tableStyle name="Invisible" pivot="0" table="0" count="0" xr9:uid="{37878624-2599-4DB4-928F-EF3ACE4F4167}"/>
  </tableStyles>
  <colors>
    <mruColors>
      <color rgb="FF004821"/>
      <color rgb="FFF6F7FC"/>
      <color rgb="FFDCE5F4"/>
      <color rgb="FFE2E9F6"/>
      <color rgb="FFFFCCFF"/>
      <color rgb="FFCC99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704850</xdr:colOff>
      <xdr:row>4</xdr:row>
      <xdr:rowOff>320040</xdr:rowOff>
    </xdr:from>
    <xdr:to>
      <xdr:col>2</xdr:col>
      <xdr:colOff>826770</xdr:colOff>
      <xdr:row>4</xdr:row>
      <xdr:rowOff>320040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C4D5E49-5FEF-4374-9A69-9477AEB30144}"/>
            </a:ext>
          </a:extLst>
        </xdr:cNvPr>
        <xdr:cNvCxnSpPr/>
      </xdr:nvCxnSpPr>
      <xdr:spPr>
        <a:xfrm>
          <a:off x="1314450" y="2120265"/>
          <a:ext cx="941070" cy="0"/>
        </a:xfrm>
        <a:prstGeom prst="straightConnector1">
          <a:avLst/>
        </a:prstGeom>
        <a:ln w="57150">
          <a:solidFill>
            <a:srgbClr val="00482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30C4A-0A8E-432F-92F3-88854F8F8372}">
  <dimension ref="A1:CJ503"/>
  <sheetViews>
    <sheetView tabSelected="1" zoomScaleNormal="100" workbookViewId="0">
      <selection activeCell="A8" sqref="A8:L14"/>
    </sheetView>
  </sheetViews>
  <sheetFormatPr defaultColWidth="8.85546875" defaultRowHeight="18.75" x14ac:dyDescent="0.25"/>
  <cols>
    <col min="1" max="1" width="8.85546875" style="3"/>
    <col min="2" max="2" width="12" style="4" customWidth="1"/>
    <col min="3" max="3" width="13.7109375" style="4" customWidth="1"/>
    <col min="4" max="4" width="30" style="4" customWidth="1"/>
    <col min="5" max="5" width="11.7109375" style="5" customWidth="1"/>
    <col min="6" max="7" width="11.85546875" style="5" customWidth="1"/>
    <col min="8" max="8" width="18.28515625" style="5" customWidth="1"/>
    <col min="9" max="9" width="13.85546875" style="5" customWidth="1"/>
    <col min="10" max="10" width="15" style="5" customWidth="1"/>
    <col min="11" max="11" width="10.85546875" style="5" customWidth="1"/>
    <col min="12" max="12" width="28.7109375" style="23" customWidth="1"/>
    <col min="13" max="87" width="8.85546875" style="3"/>
    <col min="88" max="88" width="8.85546875" style="4"/>
    <col min="89" max="16384" width="8.85546875" style="5"/>
  </cols>
  <sheetData>
    <row r="1" spans="1:88" ht="24" customHeight="1" thickBot="1" x14ac:dyDescent="0.3">
      <c r="A1" s="72"/>
      <c r="B1" s="78" t="s">
        <v>59</v>
      </c>
      <c r="C1" s="78"/>
      <c r="D1" s="78"/>
      <c r="E1" s="78"/>
      <c r="F1" s="78"/>
      <c r="G1" s="78"/>
      <c r="H1" s="78"/>
      <c r="I1" s="78"/>
      <c r="J1" s="78"/>
      <c r="K1" s="69"/>
      <c r="L1" s="69"/>
    </row>
    <row r="2" spans="1:88" s="8" customFormat="1" ht="42" customHeight="1" thickTop="1" x14ac:dyDescent="0.25">
      <c r="A2" s="73"/>
      <c r="B2" s="57" t="s">
        <v>60</v>
      </c>
      <c r="C2" s="58" t="s">
        <v>1</v>
      </c>
      <c r="D2" s="58" t="s">
        <v>46</v>
      </c>
      <c r="E2" s="59" t="str">
        <f>CONCATENATE("% ",C3)</f>
        <v>% Nitrogen</v>
      </c>
      <c r="F2" s="60" t="s">
        <v>45</v>
      </c>
      <c r="G2" s="61" t="s">
        <v>44</v>
      </c>
      <c r="H2" s="61" t="s">
        <v>65</v>
      </c>
      <c r="I2" s="62" t="s">
        <v>43</v>
      </c>
      <c r="J2" s="63" t="s">
        <v>56</v>
      </c>
      <c r="K2" s="70"/>
      <c r="L2" s="64" t="s">
        <v>57</v>
      </c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7"/>
    </row>
    <row r="3" spans="1:88" s="8" customFormat="1" ht="34.9" customHeight="1" thickBot="1" x14ac:dyDescent="0.3">
      <c r="A3" s="72"/>
      <c r="B3" s="9" t="s">
        <v>6</v>
      </c>
      <c r="C3" s="18" t="s">
        <v>48</v>
      </c>
      <c r="D3" s="10" t="s">
        <v>47</v>
      </c>
      <c r="E3" s="22">
        <v>5</v>
      </c>
      <c r="F3" s="16"/>
      <c r="G3" s="21" t="s">
        <v>38</v>
      </c>
      <c r="H3" s="20"/>
      <c r="I3" s="17" t="s">
        <v>62</v>
      </c>
      <c r="J3" s="19">
        <v>1</v>
      </c>
      <c r="K3" s="70"/>
      <c r="L3" s="65" t="s">
        <v>64</v>
      </c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7"/>
    </row>
    <row r="4" spans="1:88" ht="41.45" customHeight="1" thickTop="1" thickBot="1" x14ac:dyDescent="0.3">
      <c r="A4" s="69"/>
      <c r="B4" s="79" t="str">
        <f>CONCATENATE("My ",C3," application rate is")</f>
        <v>My Nitrogen application rate is</v>
      </c>
      <c r="C4" s="80"/>
      <c r="D4" s="67" t="str">
        <f>DataFrame!I8</f>
        <v>Nitrogen per Application Event (lb/ac)</v>
      </c>
      <c r="E4" s="83" t="str">
        <f>DataFrame!I9</f>
        <v>Total Applied  (lb/ac)</v>
      </c>
      <c r="F4" s="84"/>
      <c r="G4" s="85" t="str">
        <f>DataFrame!I10</f>
        <v>Nitrogen per Application Event (kg/ha)</v>
      </c>
      <c r="H4" s="85"/>
      <c r="I4" s="83" t="str">
        <f>DataFrame!I11</f>
        <v>Total Applied  (kg/ha)</v>
      </c>
      <c r="J4" s="86"/>
      <c r="K4" s="71"/>
      <c r="L4" s="66" t="s">
        <v>58</v>
      </c>
    </row>
    <row r="5" spans="1:88" s="13" customFormat="1" ht="49.15" customHeight="1" thickTop="1" thickBot="1" x14ac:dyDescent="0.35">
      <c r="A5" s="74"/>
      <c r="B5" s="81"/>
      <c r="C5" s="82"/>
      <c r="D5" s="68" t="str">
        <f>DataFrame!J8</f>
        <v/>
      </c>
      <c r="E5" s="76" t="str">
        <f>DataFrame!J9</f>
        <v/>
      </c>
      <c r="F5" s="77"/>
      <c r="G5" s="87" t="str">
        <f>DataFrame!J10</f>
        <v/>
      </c>
      <c r="H5" s="88"/>
      <c r="I5" s="76" t="str">
        <f>DataFrame!J11</f>
        <v/>
      </c>
      <c r="J5" s="77"/>
      <c r="K5" s="71"/>
      <c r="L5" s="69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2"/>
    </row>
    <row r="6" spans="1:88" s="15" customFormat="1" ht="19.5" thickTop="1" x14ac:dyDescent="0.25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14"/>
    </row>
    <row r="7" spans="1:88" s="3" customFormat="1" x14ac:dyDescent="0.25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</row>
    <row r="8" spans="1:88" s="3" customFormat="1" ht="18" customHeight="1" x14ac:dyDescent="0.25">
      <c r="A8" s="75" t="s">
        <v>66</v>
      </c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</row>
    <row r="9" spans="1:88" s="3" customFormat="1" x14ac:dyDescent="0.25">
      <c r="A9" s="75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</row>
    <row r="10" spans="1:88" s="3" customFormat="1" x14ac:dyDescent="0.25">
      <c r="A10" s="75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</row>
    <row r="11" spans="1:88" s="3" customFormat="1" x14ac:dyDescent="0.25">
      <c r="A11" s="75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</row>
    <row r="12" spans="1:88" s="3" customFormat="1" x14ac:dyDescent="0.25">
      <c r="A12" s="75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</row>
    <row r="13" spans="1:88" s="3" customFormat="1" x14ac:dyDescent="0.25">
      <c r="A13" s="75"/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</row>
    <row r="14" spans="1:88" s="3" customFormat="1" x14ac:dyDescent="0.25">
      <c r="A14" s="75"/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</row>
    <row r="15" spans="1:88" s="3" customFormat="1" x14ac:dyDescent="0.25"/>
    <row r="16" spans="1:88" s="3" customFormat="1" x14ac:dyDescent="0.25"/>
    <row r="17" s="3" customFormat="1" x14ac:dyDescent="0.25"/>
    <row r="18" s="3" customFormat="1" x14ac:dyDescent="0.25"/>
    <row r="19" s="3" customFormat="1" x14ac:dyDescent="0.25"/>
    <row r="20" s="3" customFormat="1" x14ac:dyDescent="0.25"/>
    <row r="21" s="3" customFormat="1" x14ac:dyDescent="0.25"/>
    <row r="22" s="3" customFormat="1" x14ac:dyDescent="0.25"/>
    <row r="23" s="3" customFormat="1" x14ac:dyDescent="0.25"/>
    <row r="24" s="3" customFormat="1" x14ac:dyDescent="0.25"/>
    <row r="25" s="3" customFormat="1" x14ac:dyDescent="0.25"/>
    <row r="26" s="3" customFormat="1" x14ac:dyDescent="0.25"/>
    <row r="27" s="3" customFormat="1" x14ac:dyDescent="0.25"/>
    <row r="28" s="3" customFormat="1" x14ac:dyDescent="0.25"/>
    <row r="29" s="3" customFormat="1" x14ac:dyDescent="0.25"/>
    <row r="30" s="3" customFormat="1" x14ac:dyDescent="0.25"/>
    <row r="31" s="3" customFormat="1" x14ac:dyDescent="0.25"/>
    <row r="32" s="3" customFormat="1" x14ac:dyDescent="0.25"/>
    <row r="33" s="3" customFormat="1" x14ac:dyDescent="0.25"/>
    <row r="34" s="3" customFormat="1" x14ac:dyDescent="0.25"/>
    <row r="35" s="3" customFormat="1" x14ac:dyDescent="0.25"/>
    <row r="36" s="3" customFormat="1" x14ac:dyDescent="0.25"/>
    <row r="37" s="3" customFormat="1" x14ac:dyDescent="0.25"/>
    <row r="38" s="3" customFormat="1" x14ac:dyDescent="0.25"/>
    <row r="39" s="3" customFormat="1" x14ac:dyDescent="0.25"/>
    <row r="40" s="3" customFormat="1" x14ac:dyDescent="0.25"/>
    <row r="41" s="3" customFormat="1" x14ac:dyDescent="0.25"/>
    <row r="42" s="3" customFormat="1" x14ac:dyDescent="0.25"/>
    <row r="43" s="3" customFormat="1" x14ac:dyDescent="0.25"/>
    <row r="44" s="3" customFormat="1" x14ac:dyDescent="0.25"/>
    <row r="45" s="3" customFormat="1" x14ac:dyDescent="0.25"/>
    <row r="46" s="3" customFormat="1" x14ac:dyDescent="0.25"/>
    <row r="47" s="3" customFormat="1" x14ac:dyDescent="0.25"/>
    <row r="48" s="3" customFormat="1" x14ac:dyDescent="0.25"/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  <row r="55" s="3" customFormat="1" x14ac:dyDescent="0.25"/>
    <row r="56" s="3" customFormat="1" x14ac:dyDescent="0.25"/>
    <row r="57" s="3" customFormat="1" x14ac:dyDescent="0.25"/>
    <row r="58" s="3" customFormat="1" x14ac:dyDescent="0.25"/>
    <row r="59" s="3" customFormat="1" x14ac:dyDescent="0.25"/>
    <row r="60" s="3" customFormat="1" x14ac:dyDescent="0.25"/>
    <row r="61" s="3" customFormat="1" x14ac:dyDescent="0.25"/>
    <row r="62" s="3" customFormat="1" x14ac:dyDescent="0.25"/>
    <row r="63" s="3" customFormat="1" x14ac:dyDescent="0.25"/>
    <row r="64" s="3" customFormat="1" x14ac:dyDescent="0.25"/>
    <row r="65" s="3" customFormat="1" x14ac:dyDescent="0.25"/>
    <row r="66" s="3" customFormat="1" x14ac:dyDescent="0.25"/>
    <row r="67" s="3" customFormat="1" x14ac:dyDescent="0.25"/>
    <row r="68" s="3" customFormat="1" x14ac:dyDescent="0.25"/>
    <row r="69" s="3" customFormat="1" x14ac:dyDescent="0.25"/>
    <row r="70" s="3" customFormat="1" x14ac:dyDescent="0.25"/>
    <row r="71" s="3" customFormat="1" x14ac:dyDescent="0.25"/>
    <row r="72" s="3" customFormat="1" x14ac:dyDescent="0.25"/>
    <row r="73" s="3" customFormat="1" x14ac:dyDescent="0.25"/>
    <row r="74" s="3" customFormat="1" x14ac:dyDescent="0.25"/>
    <row r="75" s="3" customFormat="1" x14ac:dyDescent="0.25"/>
    <row r="76" s="3" customFormat="1" x14ac:dyDescent="0.25"/>
    <row r="77" s="3" customFormat="1" x14ac:dyDescent="0.25"/>
    <row r="78" s="3" customFormat="1" x14ac:dyDescent="0.25"/>
    <row r="79" s="3" customFormat="1" x14ac:dyDescent="0.25"/>
    <row r="80" s="3" customFormat="1" x14ac:dyDescent="0.25"/>
    <row r="81" s="3" customFormat="1" x14ac:dyDescent="0.25"/>
    <row r="82" s="3" customFormat="1" x14ac:dyDescent="0.25"/>
    <row r="83" s="3" customFormat="1" x14ac:dyDescent="0.25"/>
    <row r="84" s="3" customFormat="1" x14ac:dyDescent="0.25"/>
    <row r="85" s="3" customFormat="1" x14ac:dyDescent="0.25"/>
    <row r="86" s="3" customFormat="1" x14ac:dyDescent="0.25"/>
    <row r="87" s="3" customFormat="1" x14ac:dyDescent="0.25"/>
    <row r="88" s="3" customFormat="1" x14ac:dyDescent="0.25"/>
    <row r="89" s="3" customFormat="1" x14ac:dyDescent="0.25"/>
    <row r="90" s="3" customFormat="1" x14ac:dyDescent="0.25"/>
    <row r="91" s="3" customFormat="1" x14ac:dyDescent="0.25"/>
    <row r="92" s="3" customFormat="1" x14ac:dyDescent="0.25"/>
    <row r="93" s="3" customFormat="1" x14ac:dyDescent="0.25"/>
    <row r="94" s="3" customFormat="1" x14ac:dyDescent="0.25"/>
    <row r="95" s="3" customFormat="1" x14ac:dyDescent="0.25"/>
    <row r="96" s="3" customFormat="1" x14ac:dyDescent="0.25"/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  <row r="111" s="3" customFormat="1" x14ac:dyDescent="0.25"/>
    <row r="112" s="3" customFormat="1" x14ac:dyDescent="0.25"/>
    <row r="113" s="3" customFormat="1" x14ac:dyDescent="0.25"/>
    <row r="114" s="3" customFormat="1" x14ac:dyDescent="0.25"/>
    <row r="115" s="3" customFormat="1" x14ac:dyDescent="0.25"/>
    <row r="116" s="3" customFormat="1" x14ac:dyDescent="0.25"/>
    <row r="117" s="3" customFormat="1" x14ac:dyDescent="0.25"/>
    <row r="118" s="3" customFormat="1" x14ac:dyDescent="0.25"/>
    <row r="119" s="3" customFormat="1" x14ac:dyDescent="0.25"/>
    <row r="120" s="3" customFormat="1" x14ac:dyDescent="0.25"/>
    <row r="121" s="3" customFormat="1" x14ac:dyDescent="0.25"/>
    <row r="122" s="3" customFormat="1" x14ac:dyDescent="0.25"/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  <row r="158" s="3" customFormat="1" x14ac:dyDescent="0.25"/>
    <row r="159" s="3" customFormat="1" x14ac:dyDescent="0.25"/>
    <row r="160" s="3" customFormat="1" x14ac:dyDescent="0.25"/>
    <row r="161" s="3" customFormat="1" x14ac:dyDescent="0.25"/>
    <row r="162" s="3" customFormat="1" x14ac:dyDescent="0.25"/>
    <row r="163" s="3" customFormat="1" x14ac:dyDescent="0.25"/>
    <row r="164" s="3" customFormat="1" x14ac:dyDescent="0.25"/>
    <row r="165" s="3" customFormat="1" x14ac:dyDescent="0.25"/>
    <row r="166" s="3" customFormat="1" x14ac:dyDescent="0.25"/>
    <row r="167" s="3" customFormat="1" x14ac:dyDescent="0.25"/>
    <row r="168" s="3" customFormat="1" x14ac:dyDescent="0.25"/>
    <row r="169" s="3" customFormat="1" x14ac:dyDescent="0.25"/>
    <row r="170" s="3" customFormat="1" x14ac:dyDescent="0.25"/>
    <row r="171" s="3" customFormat="1" x14ac:dyDescent="0.25"/>
    <row r="172" s="3" customFormat="1" x14ac:dyDescent="0.25"/>
    <row r="173" s="3" customFormat="1" x14ac:dyDescent="0.25"/>
    <row r="174" s="3" customFormat="1" x14ac:dyDescent="0.25"/>
    <row r="175" s="3" customFormat="1" x14ac:dyDescent="0.25"/>
    <row r="176" s="3" customFormat="1" x14ac:dyDescent="0.25"/>
    <row r="177" s="3" customFormat="1" x14ac:dyDescent="0.25"/>
    <row r="178" s="3" customFormat="1" x14ac:dyDescent="0.25"/>
    <row r="179" s="3" customFormat="1" x14ac:dyDescent="0.25"/>
    <row r="180" s="3" customFormat="1" x14ac:dyDescent="0.25"/>
    <row r="181" s="3" customFormat="1" x14ac:dyDescent="0.25"/>
    <row r="182" s="3" customFormat="1" x14ac:dyDescent="0.25"/>
    <row r="183" s="3" customFormat="1" x14ac:dyDescent="0.25"/>
    <row r="184" s="3" customFormat="1" x14ac:dyDescent="0.25"/>
    <row r="185" s="3" customFormat="1" x14ac:dyDescent="0.25"/>
    <row r="186" s="3" customFormat="1" x14ac:dyDescent="0.25"/>
    <row r="187" s="3" customFormat="1" x14ac:dyDescent="0.25"/>
    <row r="188" s="3" customFormat="1" x14ac:dyDescent="0.25"/>
    <row r="189" s="3" customFormat="1" x14ac:dyDescent="0.25"/>
    <row r="190" s="3" customFormat="1" x14ac:dyDescent="0.25"/>
    <row r="191" s="3" customFormat="1" x14ac:dyDescent="0.25"/>
    <row r="192" s="3" customFormat="1" x14ac:dyDescent="0.25"/>
    <row r="193" s="3" customFormat="1" x14ac:dyDescent="0.25"/>
    <row r="194" s="3" customFormat="1" x14ac:dyDescent="0.25"/>
    <row r="195" s="3" customFormat="1" x14ac:dyDescent="0.25"/>
    <row r="196" s="3" customFormat="1" x14ac:dyDescent="0.25"/>
    <row r="197" s="3" customFormat="1" x14ac:dyDescent="0.25"/>
    <row r="198" s="3" customFormat="1" x14ac:dyDescent="0.25"/>
    <row r="199" s="3" customFormat="1" x14ac:dyDescent="0.25"/>
    <row r="200" s="3" customFormat="1" x14ac:dyDescent="0.25"/>
    <row r="201" s="3" customFormat="1" x14ac:dyDescent="0.25"/>
    <row r="202" s="3" customFormat="1" x14ac:dyDescent="0.25"/>
    <row r="203" s="3" customFormat="1" x14ac:dyDescent="0.25"/>
    <row r="204" s="3" customFormat="1" x14ac:dyDescent="0.25"/>
    <row r="205" s="3" customFormat="1" x14ac:dyDescent="0.25"/>
    <row r="206" s="3" customFormat="1" x14ac:dyDescent="0.25"/>
    <row r="207" s="3" customFormat="1" x14ac:dyDescent="0.25"/>
    <row r="208" s="3" customFormat="1" x14ac:dyDescent="0.25"/>
    <row r="209" s="3" customFormat="1" x14ac:dyDescent="0.25"/>
    <row r="210" s="3" customFormat="1" x14ac:dyDescent="0.25"/>
    <row r="211" s="3" customFormat="1" x14ac:dyDescent="0.25"/>
    <row r="212" s="3" customFormat="1" x14ac:dyDescent="0.25"/>
    <row r="213" s="3" customFormat="1" x14ac:dyDescent="0.25"/>
    <row r="214" s="3" customFormat="1" x14ac:dyDescent="0.25"/>
    <row r="215" s="3" customFormat="1" x14ac:dyDescent="0.25"/>
    <row r="216" s="3" customFormat="1" x14ac:dyDescent="0.25"/>
    <row r="217" s="3" customFormat="1" x14ac:dyDescent="0.25"/>
    <row r="218" s="3" customFormat="1" x14ac:dyDescent="0.25"/>
    <row r="219" s="3" customFormat="1" x14ac:dyDescent="0.25"/>
    <row r="220" s="3" customFormat="1" x14ac:dyDescent="0.25"/>
    <row r="221" s="3" customFormat="1" x14ac:dyDescent="0.25"/>
    <row r="222" s="3" customFormat="1" x14ac:dyDescent="0.25"/>
    <row r="223" s="3" customFormat="1" x14ac:dyDescent="0.25"/>
    <row r="224" s="3" customFormat="1" x14ac:dyDescent="0.25"/>
    <row r="225" s="3" customFormat="1" x14ac:dyDescent="0.25"/>
    <row r="226" s="3" customFormat="1" x14ac:dyDescent="0.25"/>
    <row r="227" s="3" customFormat="1" x14ac:dyDescent="0.25"/>
    <row r="228" s="3" customFormat="1" x14ac:dyDescent="0.25"/>
    <row r="229" s="3" customFormat="1" x14ac:dyDescent="0.25"/>
    <row r="230" s="3" customFormat="1" x14ac:dyDescent="0.25"/>
    <row r="231" s="3" customFormat="1" x14ac:dyDescent="0.25"/>
    <row r="232" s="3" customFormat="1" x14ac:dyDescent="0.25"/>
    <row r="233" s="3" customFormat="1" x14ac:dyDescent="0.25"/>
    <row r="234" s="3" customFormat="1" x14ac:dyDescent="0.25"/>
    <row r="235" s="3" customFormat="1" x14ac:dyDescent="0.25"/>
    <row r="236" s="3" customFormat="1" x14ac:dyDescent="0.25"/>
    <row r="237" s="3" customFormat="1" x14ac:dyDescent="0.25"/>
    <row r="238" s="3" customFormat="1" x14ac:dyDescent="0.25"/>
    <row r="239" s="3" customFormat="1" x14ac:dyDescent="0.25"/>
    <row r="240" s="3" customFormat="1" x14ac:dyDescent="0.25"/>
    <row r="241" s="3" customFormat="1" x14ac:dyDescent="0.25"/>
    <row r="242" s="3" customFormat="1" x14ac:dyDescent="0.25"/>
    <row r="243" s="3" customFormat="1" x14ac:dyDescent="0.25"/>
    <row r="244" s="3" customFormat="1" x14ac:dyDescent="0.25"/>
    <row r="245" s="3" customFormat="1" x14ac:dyDescent="0.25"/>
    <row r="246" s="3" customFormat="1" x14ac:dyDescent="0.25"/>
    <row r="247" s="3" customFormat="1" x14ac:dyDescent="0.25"/>
    <row r="248" s="3" customFormat="1" x14ac:dyDescent="0.25"/>
    <row r="249" s="3" customFormat="1" x14ac:dyDescent="0.25"/>
    <row r="250" s="3" customFormat="1" x14ac:dyDescent="0.25"/>
    <row r="251" s="3" customFormat="1" x14ac:dyDescent="0.25"/>
    <row r="252" s="3" customFormat="1" x14ac:dyDescent="0.25"/>
    <row r="253" s="3" customFormat="1" x14ac:dyDescent="0.25"/>
    <row r="254" s="3" customFormat="1" x14ac:dyDescent="0.25"/>
    <row r="255" s="3" customFormat="1" x14ac:dyDescent="0.25"/>
    <row r="256" s="3" customFormat="1" x14ac:dyDescent="0.25"/>
    <row r="257" s="3" customFormat="1" x14ac:dyDescent="0.25"/>
    <row r="258" s="3" customFormat="1" x14ac:dyDescent="0.25"/>
    <row r="259" s="3" customFormat="1" x14ac:dyDescent="0.25"/>
    <row r="260" s="3" customFormat="1" x14ac:dyDescent="0.25"/>
    <row r="261" s="3" customFormat="1" x14ac:dyDescent="0.25"/>
    <row r="262" s="3" customFormat="1" x14ac:dyDescent="0.25"/>
    <row r="263" s="3" customFormat="1" x14ac:dyDescent="0.25"/>
    <row r="264" s="3" customFormat="1" x14ac:dyDescent="0.25"/>
    <row r="265" s="3" customFormat="1" x14ac:dyDescent="0.25"/>
    <row r="266" s="3" customFormat="1" x14ac:dyDescent="0.25"/>
    <row r="267" s="3" customFormat="1" x14ac:dyDescent="0.25"/>
    <row r="268" s="3" customFormat="1" x14ac:dyDescent="0.25"/>
    <row r="269" s="3" customFormat="1" x14ac:dyDescent="0.25"/>
    <row r="270" s="3" customFormat="1" x14ac:dyDescent="0.25"/>
    <row r="271" s="3" customFormat="1" x14ac:dyDescent="0.25"/>
    <row r="272" s="3" customFormat="1" x14ac:dyDescent="0.25"/>
    <row r="273" s="3" customFormat="1" x14ac:dyDescent="0.25"/>
    <row r="274" s="3" customFormat="1" x14ac:dyDescent="0.25"/>
    <row r="275" s="3" customFormat="1" x14ac:dyDescent="0.25"/>
    <row r="276" s="3" customFormat="1" x14ac:dyDescent="0.25"/>
    <row r="277" s="3" customFormat="1" x14ac:dyDescent="0.25"/>
    <row r="278" s="3" customFormat="1" x14ac:dyDescent="0.25"/>
    <row r="279" s="3" customFormat="1" x14ac:dyDescent="0.25"/>
    <row r="280" s="3" customFormat="1" x14ac:dyDescent="0.25"/>
    <row r="281" s="3" customFormat="1" x14ac:dyDescent="0.25"/>
    <row r="282" s="3" customFormat="1" x14ac:dyDescent="0.25"/>
    <row r="283" s="3" customFormat="1" x14ac:dyDescent="0.25"/>
    <row r="284" s="3" customFormat="1" x14ac:dyDescent="0.25"/>
    <row r="285" s="3" customFormat="1" x14ac:dyDescent="0.25"/>
    <row r="286" s="3" customFormat="1" x14ac:dyDescent="0.25"/>
    <row r="287" s="3" customFormat="1" x14ac:dyDescent="0.25"/>
    <row r="288" s="3" customFormat="1" x14ac:dyDescent="0.25"/>
    <row r="289" s="3" customFormat="1" x14ac:dyDescent="0.25"/>
    <row r="290" s="3" customFormat="1" x14ac:dyDescent="0.25"/>
    <row r="291" s="3" customFormat="1" x14ac:dyDescent="0.25"/>
    <row r="292" s="3" customFormat="1" x14ac:dyDescent="0.25"/>
    <row r="293" s="3" customFormat="1" x14ac:dyDescent="0.25"/>
    <row r="294" s="3" customFormat="1" x14ac:dyDescent="0.25"/>
    <row r="295" s="3" customFormat="1" x14ac:dyDescent="0.25"/>
    <row r="296" s="3" customFormat="1" x14ac:dyDescent="0.25"/>
    <row r="297" s="3" customFormat="1" x14ac:dyDescent="0.25"/>
    <row r="298" s="3" customFormat="1" x14ac:dyDescent="0.25"/>
    <row r="299" s="3" customFormat="1" x14ac:dyDescent="0.25"/>
    <row r="300" s="3" customFormat="1" x14ac:dyDescent="0.25"/>
    <row r="301" s="3" customFormat="1" x14ac:dyDescent="0.25"/>
    <row r="302" s="3" customFormat="1" x14ac:dyDescent="0.25"/>
    <row r="303" s="3" customFormat="1" x14ac:dyDescent="0.25"/>
    <row r="304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  <row r="350" s="3" customFormat="1" x14ac:dyDescent="0.25"/>
    <row r="351" s="3" customFormat="1" x14ac:dyDescent="0.25"/>
    <row r="352" s="3" customFormat="1" x14ac:dyDescent="0.25"/>
    <row r="353" s="3" customFormat="1" x14ac:dyDescent="0.25"/>
    <row r="354" s="3" customFormat="1" x14ac:dyDescent="0.25"/>
    <row r="355" s="3" customFormat="1" x14ac:dyDescent="0.25"/>
    <row r="356" s="3" customFormat="1" x14ac:dyDescent="0.25"/>
    <row r="357" s="3" customFormat="1" x14ac:dyDescent="0.25"/>
    <row r="358" s="3" customFormat="1" x14ac:dyDescent="0.25"/>
    <row r="359" s="3" customFormat="1" x14ac:dyDescent="0.25"/>
    <row r="360" s="3" customFormat="1" x14ac:dyDescent="0.25"/>
    <row r="361" s="3" customFormat="1" x14ac:dyDescent="0.25"/>
    <row r="362" s="3" customFormat="1" x14ac:dyDescent="0.25"/>
    <row r="363" s="3" customFormat="1" x14ac:dyDescent="0.25"/>
    <row r="364" s="3" customFormat="1" x14ac:dyDescent="0.25"/>
    <row r="365" s="3" customFormat="1" x14ac:dyDescent="0.25"/>
    <row r="366" s="3" customFormat="1" x14ac:dyDescent="0.25"/>
    <row r="367" s="3" customFormat="1" x14ac:dyDescent="0.25"/>
    <row r="368" s="3" customFormat="1" x14ac:dyDescent="0.25"/>
    <row r="369" s="3" customFormat="1" x14ac:dyDescent="0.25"/>
    <row r="370" s="3" customFormat="1" x14ac:dyDescent="0.25"/>
    <row r="371" s="3" customFormat="1" x14ac:dyDescent="0.25"/>
    <row r="372" s="3" customFormat="1" x14ac:dyDescent="0.25"/>
    <row r="373" s="3" customFormat="1" x14ac:dyDescent="0.25"/>
    <row r="374" s="3" customFormat="1" x14ac:dyDescent="0.25"/>
    <row r="375" s="3" customFormat="1" x14ac:dyDescent="0.25"/>
    <row r="376" s="3" customFormat="1" x14ac:dyDescent="0.25"/>
    <row r="377" s="3" customFormat="1" x14ac:dyDescent="0.25"/>
    <row r="378" s="3" customFormat="1" x14ac:dyDescent="0.25"/>
    <row r="379" s="3" customFormat="1" x14ac:dyDescent="0.25"/>
    <row r="380" s="3" customFormat="1" x14ac:dyDescent="0.25"/>
    <row r="381" s="3" customFormat="1" x14ac:dyDescent="0.25"/>
    <row r="382" s="3" customFormat="1" x14ac:dyDescent="0.25"/>
    <row r="383" s="3" customFormat="1" x14ac:dyDescent="0.25"/>
    <row r="384" s="3" customFormat="1" x14ac:dyDescent="0.25"/>
    <row r="385" s="3" customFormat="1" x14ac:dyDescent="0.25"/>
    <row r="386" s="3" customFormat="1" x14ac:dyDescent="0.25"/>
    <row r="387" s="3" customFormat="1" x14ac:dyDescent="0.25"/>
    <row r="388" s="3" customFormat="1" x14ac:dyDescent="0.25"/>
    <row r="389" s="3" customFormat="1" x14ac:dyDescent="0.25"/>
    <row r="390" s="3" customFormat="1" x14ac:dyDescent="0.25"/>
    <row r="391" s="3" customFormat="1" x14ac:dyDescent="0.25"/>
    <row r="392" s="3" customFormat="1" x14ac:dyDescent="0.25"/>
    <row r="393" s="3" customFormat="1" x14ac:dyDescent="0.25"/>
    <row r="394" s="3" customFormat="1" x14ac:dyDescent="0.25"/>
    <row r="395" s="3" customFormat="1" x14ac:dyDescent="0.25"/>
    <row r="396" s="3" customFormat="1" x14ac:dyDescent="0.25"/>
    <row r="397" s="3" customFormat="1" x14ac:dyDescent="0.25"/>
    <row r="398" s="3" customFormat="1" x14ac:dyDescent="0.25"/>
    <row r="399" s="3" customFormat="1" x14ac:dyDescent="0.25"/>
    <row r="400" s="3" customFormat="1" x14ac:dyDescent="0.25"/>
    <row r="401" s="3" customFormat="1" x14ac:dyDescent="0.25"/>
    <row r="402" s="3" customFormat="1" x14ac:dyDescent="0.25"/>
    <row r="403" s="3" customFormat="1" x14ac:dyDescent="0.25"/>
    <row r="404" s="3" customFormat="1" x14ac:dyDescent="0.25"/>
    <row r="405" s="3" customFormat="1" x14ac:dyDescent="0.25"/>
    <row r="406" s="3" customFormat="1" x14ac:dyDescent="0.25"/>
    <row r="407" s="3" customFormat="1" x14ac:dyDescent="0.25"/>
    <row r="408" s="3" customFormat="1" x14ac:dyDescent="0.25"/>
    <row r="409" s="3" customFormat="1" x14ac:dyDescent="0.25"/>
    <row r="410" s="3" customFormat="1" x14ac:dyDescent="0.25"/>
    <row r="411" s="3" customFormat="1" x14ac:dyDescent="0.25"/>
    <row r="412" s="3" customFormat="1" x14ac:dyDescent="0.25"/>
    <row r="413" s="3" customFormat="1" x14ac:dyDescent="0.25"/>
    <row r="414" s="3" customFormat="1" x14ac:dyDescent="0.25"/>
    <row r="415" s="3" customFormat="1" x14ac:dyDescent="0.25"/>
    <row r="416" s="3" customFormat="1" x14ac:dyDescent="0.25"/>
    <row r="417" s="3" customFormat="1" x14ac:dyDescent="0.25"/>
    <row r="418" s="3" customFormat="1" x14ac:dyDescent="0.25"/>
    <row r="419" s="3" customFormat="1" x14ac:dyDescent="0.25"/>
    <row r="420" s="3" customFormat="1" x14ac:dyDescent="0.25"/>
    <row r="421" s="3" customFormat="1" x14ac:dyDescent="0.25"/>
    <row r="422" s="3" customFormat="1" x14ac:dyDescent="0.25"/>
    <row r="423" s="3" customFormat="1" x14ac:dyDescent="0.25"/>
    <row r="424" s="3" customFormat="1" x14ac:dyDescent="0.25"/>
    <row r="425" s="3" customFormat="1" x14ac:dyDescent="0.25"/>
    <row r="426" s="3" customFormat="1" x14ac:dyDescent="0.25"/>
    <row r="427" s="3" customFormat="1" x14ac:dyDescent="0.25"/>
    <row r="428" s="3" customFormat="1" x14ac:dyDescent="0.25"/>
    <row r="429" s="3" customFormat="1" x14ac:dyDescent="0.25"/>
    <row r="430" s="3" customFormat="1" x14ac:dyDescent="0.25"/>
    <row r="431" s="3" customFormat="1" x14ac:dyDescent="0.25"/>
    <row r="432" s="3" customFormat="1" x14ac:dyDescent="0.25"/>
    <row r="433" s="3" customFormat="1" x14ac:dyDescent="0.25"/>
    <row r="434" s="3" customFormat="1" x14ac:dyDescent="0.25"/>
    <row r="435" s="3" customFormat="1" x14ac:dyDescent="0.25"/>
    <row r="436" s="3" customFormat="1" x14ac:dyDescent="0.25"/>
    <row r="437" s="3" customFormat="1" x14ac:dyDescent="0.25"/>
    <row r="438" s="3" customFormat="1" x14ac:dyDescent="0.25"/>
    <row r="439" s="3" customFormat="1" x14ac:dyDescent="0.25"/>
    <row r="440" s="3" customFormat="1" x14ac:dyDescent="0.25"/>
    <row r="441" s="3" customFormat="1" x14ac:dyDescent="0.25"/>
    <row r="442" s="3" customFormat="1" x14ac:dyDescent="0.25"/>
    <row r="443" s="3" customFormat="1" x14ac:dyDescent="0.25"/>
    <row r="444" s="3" customFormat="1" x14ac:dyDescent="0.25"/>
    <row r="445" s="3" customFormat="1" x14ac:dyDescent="0.25"/>
    <row r="446" s="3" customFormat="1" x14ac:dyDescent="0.25"/>
    <row r="447" s="3" customFormat="1" x14ac:dyDescent="0.25"/>
    <row r="448" s="3" customFormat="1" x14ac:dyDescent="0.25"/>
    <row r="449" s="3" customFormat="1" x14ac:dyDescent="0.25"/>
    <row r="450" s="3" customFormat="1" x14ac:dyDescent="0.25"/>
    <row r="451" s="3" customFormat="1" x14ac:dyDescent="0.25"/>
    <row r="452" s="3" customFormat="1" x14ac:dyDescent="0.25"/>
    <row r="453" s="3" customFormat="1" x14ac:dyDescent="0.25"/>
    <row r="454" s="3" customFormat="1" x14ac:dyDescent="0.25"/>
    <row r="455" s="3" customFormat="1" x14ac:dyDescent="0.25"/>
    <row r="456" s="3" customFormat="1" x14ac:dyDescent="0.25"/>
    <row r="457" s="3" customFormat="1" x14ac:dyDescent="0.25"/>
    <row r="458" s="3" customFormat="1" x14ac:dyDescent="0.25"/>
    <row r="459" s="3" customFormat="1" x14ac:dyDescent="0.25"/>
    <row r="460" s="3" customFormat="1" x14ac:dyDescent="0.25"/>
    <row r="461" s="3" customFormat="1" x14ac:dyDescent="0.25"/>
    <row r="462" s="3" customFormat="1" x14ac:dyDescent="0.25"/>
    <row r="463" s="3" customFormat="1" x14ac:dyDescent="0.25"/>
    <row r="464" s="3" customFormat="1" x14ac:dyDescent="0.25"/>
    <row r="465" s="3" customFormat="1" x14ac:dyDescent="0.25"/>
    <row r="466" s="3" customFormat="1" x14ac:dyDescent="0.25"/>
    <row r="467" s="3" customFormat="1" x14ac:dyDescent="0.25"/>
    <row r="468" s="3" customFormat="1" x14ac:dyDescent="0.25"/>
    <row r="469" s="3" customFormat="1" x14ac:dyDescent="0.25"/>
    <row r="470" s="3" customFormat="1" x14ac:dyDescent="0.25"/>
    <row r="471" s="3" customFormat="1" x14ac:dyDescent="0.25"/>
    <row r="472" s="3" customFormat="1" x14ac:dyDescent="0.25"/>
    <row r="473" s="3" customFormat="1" x14ac:dyDescent="0.25"/>
    <row r="474" s="3" customFormat="1" x14ac:dyDescent="0.25"/>
    <row r="475" s="3" customFormat="1" x14ac:dyDescent="0.25"/>
    <row r="476" s="3" customFormat="1" x14ac:dyDescent="0.25"/>
    <row r="477" s="3" customFormat="1" x14ac:dyDescent="0.25"/>
    <row r="478" s="3" customFormat="1" x14ac:dyDescent="0.25"/>
    <row r="479" s="3" customFormat="1" x14ac:dyDescent="0.25"/>
    <row r="480" s="3" customFormat="1" x14ac:dyDescent="0.25"/>
    <row r="481" s="3" customFormat="1" x14ac:dyDescent="0.25"/>
    <row r="482" s="3" customFormat="1" x14ac:dyDescent="0.25"/>
    <row r="483" s="3" customFormat="1" x14ac:dyDescent="0.25"/>
    <row r="484" s="3" customFormat="1" x14ac:dyDescent="0.25"/>
    <row r="485" s="3" customFormat="1" x14ac:dyDescent="0.25"/>
    <row r="486" s="3" customFormat="1" x14ac:dyDescent="0.25"/>
    <row r="487" s="3" customFormat="1" x14ac:dyDescent="0.25"/>
    <row r="488" s="3" customFormat="1" x14ac:dyDescent="0.25"/>
    <row r="489" s="3" customFormat="1" x14ac:dyDescent="0.25"/>
    <row r="490" s="3" customFormat="1" x14ac:dyDescent="0.25"/>
    <row r="491" s="3" customFormat="1" x14ac:dyDescent="0.25"/>
    <row r="492" s="3" customFormat="1" x14ac:dyDescent="0.25"/>
    <row r="493" s="3" customFormat="1" x14ac:dyDescent="0.25"/>
    <row r="494" s="3" customFormat="1" x14ac:dyDescent="0.25"/>
    <row r="495" s="3" customFormat="1" x14ac:dyDescent="0.25"/>
    <row r="496" s="3" customFormat="1" x14ac:dyDescent="0.25"/>
    <row r="497" s="3" customFormat="1" x14ac:dyDescent="0.25"/>
    <row r="498" s="3" customFormat="1" x14ac:dyDescent="0.25"/>
    <row r="499" s="3" customFormat="1" x14ac:dyDescent="0.25"/>
    <row r="500" s="3" customFormat="1" x14ac:dyDescent="0.25"/>
    <row r="501" s="3" customFormat="1" x14ac:dyDescent="0.25"/>
    <row r="502" s="3" customFormat="1" x14ac:dyDescent="0.25"/>
    <row r="503" s="3" customFormat="1" x14ac:dyDescent="0.25"/>
  </sheetData>
  <sheetProtection algorithmName="SHA-512" hashValue="28TKghsmv2+zq+HQYsMbFGMVVcRwCE7gDXivnidBem1RbdPzzmmC6MgG63Gml7OY8+p1TnQNz8ur8FtgCP0kgQ==" saltValue="2sKRqS+IzcMLVkNmgprCGg==" spinCount="100000" sheet="1" objects="1" scenarios="1"/>
  <mergeCells count="9">
    <mergeCell ref="A8:L14"/>
    <mergeCell ref="I5:J5"/>
    <mergeCell ref="B1:J1"/>
    <mergeCell ref="B4:C5"/>
    <mergeCell ref="E4:F4"/>
    <mergeCell ref="G4:H4"/>
    <mergeCell ref="I4:J4"/>
    <mergeCell ref="E5:F5"/>
    <mergeCell ref="G5:H5"/>
  </mergeCells>
  <conditionalFormatting sqref="E2">
    <cfRule type="expression" dxfId="6" priority="2">
      <formula>$D$3="Custom"</formula>
    </cfRule>
  </conditionalFormatting>
  <conditionalFormatting sqref="E3">
    <cfRule type="expression" dxfId="5" priority="6">
      <formula>$D$3="Custom"</formula>
    </cfRule>
  </conditionalFormatting>
  <conditionalFormatting sqref="H3">
    <cfRule type="expression" dxfId="4" priority="4">
      <formula>$B$3="Solid"</formula>
    </cfRule>
    <cfRule type="expression" dxfId="3" priority="5">
      <formula>$D$3="Custom"</formula>
    </cfRule>
  </conditionalFormatting>
  <conditionalFormatting sqref="H2:I3">
    <cfRule type="expression" dxfId="2" priority="1">
      <formula>$B$3="Solid"</formula>
    </cfRule>
    <cfRule type="expression" dxfId="1" priority="3">
      <formula>$D$3&lt;&gt;"Custom"</formula>
    </cfRule>
  </conditionalFormatting>
  <dataValidations count="7">
    <dataValidation type="list" allowBlank="1" showInputMessage="1" showErrorMessage="1" sqref="C3" xr:uid="{3D9A1677-82FC-4861-BB03-167BCFED489D}">
      <formula1>"Nitrogen, Others"</formula1>
    </dataValidation>
    <dataValidation type="list" allowBlank="1" showInputMessage="1" showErrorMessage="1" prompt="Select the nutrient you wish to apply" sqref="C3" xr:uid="{10B8DE1A-4B4D-4D46-8789-BA670043BE04}">
      <formula1>"Nitrogen, Others"</formula1>
    </dataValidation>
    <dataValidation allowBlank="1" showInputMessage="1" showErrorMessage="1" prompt="Enter the product rate. NEVER exceed the manufacturer recommendation" sqref="F3" xr:uid="{F2F8EB9B-EFFE-4CB6-A0F9-1671AE1F10EA}"/>
    <dataValidation allowBlank="1" showInputMessage="1" showErrorMessage="1" prompt="Enter the frequency of application" sqref="J3" xr:uid="{4727D268-862C-4121-B7D7-9E07763743DB}"/>
    <dataValidation type="list" allowBlank="1" showInputMessage="1" showErrorMessage="1" prompt="Select the appropriate unit from the drop down list" sqref="G3" xr:uid="{10B01610-0030-4429-858B-986C72EF4880}">
      <formula1>"US gallon/ac,Imp. gallon/ac, L/ac,L/ha,lb/ac, kg/ha"</formula1>
    </dataValidation>
    <dataValidation type="list" allowBlank="1" showInputMessage="1" showErrorMessage="1" prompt="Select your the appropriate unit from the drop down list" sqref="I3" xr:uid="{9D85DFCE-BDF3-4790-B729-B9066A48167D}">
      <formula1>"lb/US gallon, lb/Imp. Gallon, kg/L, kg/US gallon"</formula1>
    </dataValidation>
    <dataValidation type="list" allowBlank="1" showInputMessage="1" showErrorMessage="1" prompt="Select your fertilizer product from the drop down list" sqref="D3" xr:uid="{D4937D76-ADDC-4459-AFD0-9E0B801967ED}">
      <formula1>INDIRECT($B$3)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t the form of fertilizer from the drop down list" xr:uid="{69AFC8FB-F19F-4CA5-9EC4-9C25864403D1}">
          <x14:formula1>
            <xm:f>DataFrame!$L$3:$M$3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319FE-0F39-4A85-A392-8A19AD446AE5}">
  <dimension ref="A1:Q24"/>
  <sheetViews>
    <sheetView workbookViewId="0">
      <selection activeCell="E18" sqref="E18"/>
    </sheetView>
  </sheetViews>
  <sheetFormatPr defaultColWidth="8.85546875" defaultRowHeight="15.75" x14ac:dyDescent="0.25"/>
  <cols>
    <col min="1" max="2" width="8.85546875" style="1"/>
    <col min="3" max="3" width="6.5703125" style="1" customWidth="1"/>
    <col min="4" max="4" width="26.28515625" style="1" customWidth="1"/>
    <col min="5" max="5" width="21.7109375" style="1" customWidth="1"/>
    <col min="6" max="7" width="11.85546875" style="1" customWidth="1"/>
    <col min="8" max="8" width="6.85546875" style="1" customWidth="1"/>
    <col min="9" max="9" width="47.5703125" style="1" customWidth="1"/>
    <col min="10" max="10" width="33.7109375" style="1" customWidth="1"/>
    <col min="11" max="11" width="8.85546875" style="1"/>
    <col min="12" max="12" width="12" style="1" customWidth="1"/>
    <col min="13" max="13" width="12.28515625" style="1" customWidth="1"/>
    <col min="14" max="14" width="8.85546875" style="1"/>
    <col min="15" max="15" width="11.140625" style="1" customWidth="1"/>
    <col min="16" max="16" width="26.28515625" style="1" customWidth="1"/>
    <col min="17" max="16384" width="8.85546875" style="1"/>
  </cols>
  <sheetData>
    <row r="1" spans="1:17" ht="16.5" thickBot="1" x14ac:dyDescent="0.3">
      <c r="A1" s="26"/>
      <c r="B1" s="26"/>
      <c r="C1" s="89"/>
      <c r="D1" s="89"/>
      <c r="E1" s="89"/>
      <c r="F1" s="89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7" ht="16.5" thickTop="1" x14ac:dyDescent="0.25">
      <c r="A2" s="29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  <c r="Q2" s="24"/>
    </row>
    <row r="3" spans="1:17" s="2" customFormat="1" ht="19.149999999999999" customHeight="1" x14ac:dyDescent="0.25">
      <c r="A3" s="32"/>
      <c r="B3" s="33"/>
      <c r="C3" s="33"/>
      <c r="D3" s="33" t="s">
        <v>8</v>
      </c>
      <c r="E3" s="33" t="s">
        <v>8</v>
      </c>
      <c r="F3" s="33" t="s">
        <v>25</v>
      </c>
      <c r="G3" s="33" t="s">
        <v>4</v>
      </c>
      <c r="H3" s="33" t="s">
        <v>0</v>
      </c>
      <c r="I3" s="34"/>
      <c r="J3" s="33"/>
      <c r="K3" s="33"/>
      <c r="L3" s="33" t="s">
        <v>6</v>
      </c>
      <c r="M3" s="35" t="s">
        <v>9</v>
      </c>
      <c r="N3" s="33"/>
      <c r="O3" s="33" t="s">
        <v>6</v>
      </c>
      <c r="P3" s="36" t="s">
        <v>9</v>
      </c>
      <c r="Q3" s="25"/>
    </row>
    <row r="4" spans="1:17" x14ac:dyDescent="0.25">
      <c r="A4" s="37"/>
      <c r="B4" s="34" t="s">
        <v>36</v>
      </c>
      <c r="C4" s="34"/>
      <c r="D4" s="33" t="s">
        <v>7</v>
      </c>
      <c r="E4" s="33" t="s">
        <v>47</v>
      </c>
      <c r="F4" s="33"/>
      <c r="G4" s="33"/>
      <c r="H4" s="33"/>
      <c r="I4" s="34"/>
      <c r="J4" s="34" t="s">
        <v>61</v>
      </c>
      <c r="K4" s="34"/>
      <c r="L4" s="34" t="s">
        <v>47</v>
      </c>
      <c r="M4" s="34" t="s">
        <v>47</v>
      </c>
      <c r="N4" s="34"/>
      <c r="O4" s="34" t="s">
        <v>38</v>
      </c>
      <c r="P4" s="38" t="s">
        <v>54</v>
      </c>
      <c r="Q4" s="24"/>
    </row>
    <row r="5" spans="1:17" ht="18.75" x14ac:dyDescent="0.25">
      <c r="A5" s="37"/>
      <c r="B5" s="34" t="s">
        <v>6</v>
      </c>
      <c r="C5" s="34" t="s">
        <v>6</v>
      </c>
      <c r="D5" s="34" t="s">
        <v>10</v>
      </c>
      <c r="E5" s="34" t="s">
        <v>11</v>
      </c>
      <c r="F5" s="34">
        <v>10.67</v>
      </c>
      <c r="G5" s="34" t="s">
        <v>17</v>
      </c>
      <c r="H5" s="34">
        <v>28</v>
      </c>
      <c r="I5" s="34" t="s">
        <v>37</v>
      </c>
      <c r="J5" s="39" t="str">
        <f>IFERROR(IF('Nutrient Application Rate'!D3="Select fertilizer","",(IF('Nutrient Application Rate'!D3="Custom","Enter density",VLOOKUP('Nutrient Application Rate'!D3,E5:F16,2,FALSE)))),"Not applicable")</f>
        <v/>
      </c>
      <c r="K5" s="34"/>
      <c r="L5" s="34" t="s">
        <v>11</v>
      </c>
      <c r="M5" s="40" t="s">
        <v>49</v>
      </c>
      <c r="N5" s="34"/>
      <c r="O5" s="34" t="s">
        <v>52</v>
      </c>
      <c r="P5" s="38" t="s">
        <v>55</v>
      </c>
      <c r="Q5" s="24"/>
    </row>
    <row r="6" spans="1:17" ht="20.25" customHeight="1" x14ac:dyDescent="0.25">
      <c r="A6" s="37"/>
      <c r="B6" s="34" t="s">
        <v>9</v>
      </c>
      <c r="C6" s="34" t="s">
        <v>6</v>
      </c>
      <c r="D6" s="34" t="s">
        <v>10</v>
      </c>
      <c r="E6" s="34" t="s">
        <v>20</v>
      </c>
      <c r="F6" s="34">
        <v>10.86</v>
      </c>
      <c r="G6" s="34" t="s">
        <v>17</v>
      </c>
      <c r="H6" s="34">
        <v>30</v>
      </c>
      <c r="I6" s="34" t="s">
        <v>63</v>
      </c>
      <c r="J6" s="34" t="str">
        <f>IF(OR('Nutrient Application Rate'!D3="Select fertilizer",'Nutrient Application Rate'!D3="Custom"),"",VLOOKUP('Nutrient Application Rate'!$D$3,$E$5:$H$22,4,FALSE))</f>
        <v/>
      </c>
      <c r="K6" s="34"/>
      <c r="L6" s="34" t="s">
        <v>20</v>
      </c>
      <c r="M6" s="40" t="s">
        <v>50</v>
      </c>
      <c r="N6" s="34"/>
      <c r="O6" s="34" t="s">
        <v>53</v>
      </c>
      <c r="P6" s="38"/>
      <c r="Q6" s="24"/>
    </row>
    <row r="7" spans="1:17" ht="16.5" thickBot="1" x14ac:dyDescent="0.3">
      <c r="A7" s="37"/>
      <c r="B7" s="34"/>
      <c r="C7" s="34" t="s">
        <v>6</v>
      </c>
      <c r="D7" s="34" t="s">
        <v>10</v>
      </c>
      <c r="E7" s="34" t="s">
        <v>12</v>
      </c>
      <c r="F7" s="34">
        <v>11.06</v>
      </c>
      <c r="G7" s="34" t="s">
        <v>17</v>
      </c>
      <c r="H7" s="34">
        <v>32</v>
      </c>
      <c r="I7" s="34"/>
      <c r="J7" s="34"/>
      <c r="K7" s="34"/>
      <c r="L7" s="34" t="s">
        <v>12</v>
      </c>
      <c r="M7" s="40" t="s">
        <v>51</v>
      </c>
      <c r="N7" s="34"/>
      <c r="O7" s="33"/>
      <c r="P7" s="41"/>
      <c r="Q7" s="24"/>
    </row>
    <row r="8" spans="1:17" ht="19.5" thickBot="1" x14ac:dyDescent="0.3">
      <c r="A8" s="37"/>
      <c r="B8" s="34"/>
      <c r="C8" s="34" t="s">
        <v>6</v>
      </c>
      <c r="D8" s="34" t="s">
        <v>13</v>
      </c>
      <c r="E8" s="34" t="s">
        <v>14</v>
      </c>
      <c r="F8" s="34">
        <v>11.65</v>
      </c>
      <c r="G8" s="34" t="s">
        <v>17</v>
      </c>
      <c r="H8" s="34">
        <v>10</v>
      </c>
      <c r="I8" s="42" t="str">
        <f>CONCATENATE('Nutrient Application Rate'!C3, " per Application Event (lb/ac)")</f>
        <v>Nitrogen per Application Event (lb/ac)</v>
      </c>
      <c r="J8" s="43" t="str" cm="1">
        <f t="array" ref="J8">IFERROR(_xlfn.IFS('Nutrient Application Rate'!B3="Liquid",(IF('Nutrient Application Rate'!D3="Select fertilizer","",(ROUND((IF('Nutrient Application Rate'!D3&lt;&gt;"Custom",('Nutrient Application Rate'!F3/(_xlfn.IFS('Nutrient Application Rate'!G3="US gallon/ac",1,'Nutrient Application Rate'!G3="L/ac",3.78,'Nutrient Application Rate'!G3="L/ha",9.35,'Nutrient Application Rate'!G3="Imp. gallon/ac",0.8327)))*J6*J5/100,('Nutrient Application Rate'!F3/(_xlfn.IFS('Nutrient Application Rate'!G3="US gallon/ac",1,'Nutrient Application Rate'!G3="L/ac",3.78,'Nutrient Application Rate'!G3="Imp. gallon/ac",0.8327)))*'Nutrient Application Rate'!E3*'Nutrient Application Rate'!H3/100*(_xlfn.IFS('Nutrient Application Rate'!I3="lb/US gallon",1,'Nutrient Application Rate'!I3="lb/Imp. Gallon",0.8327,'Nutrient Application Rate'!I3="kg/L",8.3509,'Nutrient Application Rate'!I3="kg/US gallon",2.2037)))),2)))),'Nutrient Application Rate'!B3="Solid",(IF('Nutrient Application Rate'!D3="Select fertilizer","",(ROUND(_xlfn.IFS(AND('Nutrient Application Rate'!D3="Custom",'Nutrient Application Rate'!G3="lb/ac"),'Nutrient Application Rate'!F3*'Nutrient Application Rate'!E3/100,AND('Nutrient Application Rate'!D3="Custom",'Nutrient Application Rate'!G3="kg/ha"),'Nutrient Application Rate'!F3*'Nutrient Application Rate'!E3/(1.12*100),AND('Nutrient Application Rate'!D3&lt;&gt;"Custom",'Nutrient Application Rate'!G3="lb/ac"),'Nutrient Application Rate'!F3*J6/100,AND('Nutrient Application Rate'!D3&lt;&gt;"Custom",'Nutrient Application Rate'!G3="kg/ha"),'Nutrient Application Rate'!F3*J6/(1.12*100)),2))))),"")</f>
        <v/>
      </c>
      <c r="K8" s="34"/>
      <c r="L8" s="34" t="s">
        <v>14</v>
      </c>
      <c r="M8" s="40" t="s">
        <v>40</v>
      </c>
      <c r="N8" s="34"/>
      <c r="O8" s="33"/>
      <c r="P8" s="41"/>
      <c r="Q8" s="24"/>
    </row>
    <row r="9" spans="1:17" ht="30" customHeight="1" thickBot="1" x14ac:dyDescent="0.3">
      <c r="A9" s="37"/>
      <c r="B9" s="34"/>
      <c r="C9" s="34" t="s">
        <v>6</v>
      </c>
      <c r="D9" s="34" t="s">
        <v>18</v>
      </c>
      <c r="E9" s="34" t="s">
        <v>19</v>
      </c>
      <c r="F9" s="34">
        <v>9.51</v>
      </c>
      <c r="G9" s="34" t="s">
        <v>17</v>
      </c>
      <c r="H9" s="34">
        <v>23</v>
      </c>
      <c r="I9" s="44" t="str">
        <f>CONCATENATE("Total Applied ",I21, " (lb/ac)")</f>
        <v>Total Applied  (lb/ac)</v>
      </c>
      <c r="J9" s="45" t="str">
        <f>IF('Nutrient Application Rate'!J3="","Enter application frequency",(IFERROR(ROUND(J8*'Nutrient Application Rate'!$J3,2),"")))</f>
        <v/>
      </c>
      <c r="K9" s="34"/>
      <c r="L9" s="34" t="s">
        <v>19</v>
      </c>
      <c r="M9" s="40" t="s">
        <v>42</v>
      </c>
      <c r="N9" s="34"/>
      <c r="O9" s="33"/>
      <c r="P9" s="41"/>
      <c r="Q9" s="24"/>
    </row>
    <row r="10" spans="1:17" ht="20.25" thickTop="1" thickBot="1" x14ac:dyDescent="0.3">
      <c r="A10" s="37"/>
      <c r="B10" s="34"/>
      <c r="C10" s="34" t="s">
        <v>6</v>
      </c>
      <c r="D10" s="34" t="s">
        <v>28</v>
      </c>
      <c r="E10" s="34" t="s">
        <v>21</v>
      </c>
      <c r="F10" s="34">
        <v>11.04</v>
      </c>
      <c r="G10" s="34" t="s">
        <v>17</v>
      </c>
      <c r="H10" s="34">
        <v>12</v>
      </c>
      <c r="I10" s="46" t="str">
        <f>CONCATENATE('Nutrient Application Rate'!C3, " per Application Event (kg/ha)")</f>
        <v>Nitrogen per Application Event (kg/ha)</v>
      </c>
      <c r="J10" s="47" t="str">
        <f>IFERROR(ROUND(J8*1.12,2),"")</f>
        <v/>
      </c>
      <c r="K10" s="34"/>
      <c r="L10" s="34" t="s">
        <v>21</v>
      </c>
      <c r="M10" s="34" t="s">
        <v>35</v>
      </c>
      <c r="N10" s="34"/>
      <c r="O10" s="33"/>
      <c r="P10" s="41"/>
      <c r="Q10" s="24"/>
    </row>
    <row r="11" spans="1:17" ht="20.25" thickTop="1" thickBot="1" x14ac:dyDescent="0.3">
      <c r="A11" s="37"/>
      <c r="B11" s="34"/>
      <c r="C11" s="34" t="s">
        <v>6</v>
      </c>
      <c r="D11" s="34" t="s">
        <v>16</v>
      </c>
      <c r="E11" s="34" t="s">
        <v>5</v>
      </c>
      <c r="F11" s="34">
        <v>9.82</v>
      </c>
      <c r="G11" s="34" t="s">
        <v>17</v>
      </c>
      <c r="H11" s="34">
        <v>20.5</v>
      </c>
      <c r="I11" s="48" t="str">
        <f>CONCATENATE("Total Applied ",I21, " (kg/ha)")</f>
        <v>Total Applied  (kg/ha)</v>
      </c>
      <c r="J11" s="47" t="str">
        <f>IF('Nutrient Application Rate'!J3="","Enter application frequency",(IFERROR(ROUND(J9*1.12,2),"")))</f>
        <v/>
      </c>
      <c r="K11" s="34"/>
      <c r="L11" s="34" t="s">
        <v>5</v>
      </c>
      <c r="M11" s="34"/>
      <c r="N11" s="34"/>
      <c r="O11" s="33"/>
      <c r="P11" s="41"/>
      <c r="Q11" s="24"/>
    </row>
    <row r="12" spans="1:17" x14ac:dyDescent="0.25">
      <c r="A12" s="37"/>
      <c r="B12" s="34"/>
      <c r="C12" s="34" t="s">
        <v>6</v>
      </c>
      <c r="D12" s="34" t="s">
        <v>15</v>
      </c>
      <c r="E12" s="34" t="s">
        <v>31</v>
      </c>
      <c r="F12" s="40">
        <f>2866/265</f>
        <v>10.815094339622641</v>
      </c>
      <c r="G12" s="34" t="s">
        <v>23</v>
      </c>
      <c r="H12" s="34">
        <v>22</v>
      </c>
      <c r="I12" s="34"/>
      <c r="J12" s="34"/>
      <c r="K12" s="34"/>
      <c r="L12" s="34" t="s">
        <v>31</v>
      </c>
      <c r="M12" s="34"/>
      <c r="N12" s="34"/>
      <c r="O12" s="34"/>
      <c r="P12" s="38"/>
      <c r="Q12" s="24"/>
    </row>
    <row r="13" spans="1:17" x14ac:dyDescent="0.25">
      <c r="A13" s="37"/>
      <c r="B13" s="34"/>
      <c r="C13" s="34" t="s">
        <v>6</v>
      </c>
      <c r="D13" s="34" t="s">
        <v>24</v>
      </c>
      <c r="E13" s="34" t="s">
        <v>32</v>
      </c>
      <c r="F13" s="34">
        <v>11.02</v>
      </c>
      <c r="G13" s="34" t="s">
        <v>27</v>
      </c>
      <c r="H13" s="34">
        <v>10</v>
      </c>
      <c r="I13" s="34"/>
      <c r="J13" s="34"/>
      <c r="K13" s="34"/>
      <c r="L13" s="34" t="s">
        <v>32</v>
      </c>
      <c r="M13" s="34"/>
      <c r="N13" s="34"/>
      <c r="O13" s="34"/>
      <c r="P13" s="38"/>
      <c r="Q13" s="24"/>
    </row>
    <row r="14" spans="1:17" x14ac:dyDescent="0.25">
      <c r="A14" s="37"/>
      <c r="B14" s="34"/>
      <c r="C14" s="34" t="s">
        <v>6</v>
      </c>
      <c r="D14" s="34" t="s">
        <v>26</v>
      </c>
      <c r="E14" s="34" t="s">
        <v>33</v>
      </c>
      <c r="F14" s="34">
        <v>11.59</v>
      </c>
      <c r="G14" s="34" t="s">
        <v>27</v>
      </c>
      <c r="H14" s="34">
        <v>10</v>
      </c>
      <c r="I14" s="34"/>
      <c r="J14" s="34"/>
      <c r="K14" s="34"/>
      <c r="L14" s="34" t="s">
        <v>33</v>
      </c>
      <c r="M14" s="34"/>
      <c r="N14" s="34"/>
      <c r="O14" s="34"/>
      <c r="P14" s="38"/>
      <c r="Q14" s="24"/>
    </row>
    <row r="15" spans="1:17" x14ac:dyDescent="0.25">
      <c r="A15" s="37"/>
      <c r="B15" s="34"/>
      <c r="C15" s="34" t="s">
        <v>6</v>
      </c>
      <c r="D15" s="34" t="s">
        <v>29</v>
      </c>
      <c r="E15" s="49" t="s">
        <v>34</v>
      </c>
      <c r="F15" s="34">
        <v>9.93</v>
      </c>
      <c r="G15" s="34" t="s">
        <v>27</v>
      </c>
      <c r="H15" s="34">
        <v>0</v>
      </c>
      <c r="I15" s="34"/>
      <c r="J15" s="34"/>
      <c r="K15" s="34"/>
      <c r="L15" s="49" t="s">
        <v>34</v>
      </c>
      <c r="M15" s="34"/>
      <c r="N15" s="34"/>
      <c r="O15" s="34"/>
      <c r="P15" s="50"/>
      <c r="Q15" s="24"/>
    </row>
    <row r="16" spans="1:17" x14ac:dyDescent="0.25">
      <c r="A16" s="37"/>
      <c r="B16" s="34"/>
      <c r="C16" s="34" t="s">
        <v>6</v>
      </c>
      <c r="D16" s="34" t="s">
        <v>30</v>
      </c>
      <c r="E16" s="34" t="s">
        <v>22</v>
      </c>
      <c r="F16" s="34">
        <v>11.87</v>
      </c>
      <c r="G16" s="34" t="s">
        <v>17</v>
      </c>
      <c r="H16" s="34">
        <v>3</v>
      </c>
      <c r="I16" s="34"/>
      <c r="J16" s="34"/>
      <c r="K16" s="34"/>
      <c r="L16" s="34" t="s">
        <v>22</v>
      </c>
      <c r="M16" s="34"/>
      <c r="N16" s="34"/>
      <c r="O16" s="34"/>
      <c r="P16" s="38"/>
      <c r="Q16" s="24"/>
    </row>
    <row r="17" spans="1:17" x14ac:dyDescent="0.25">
      <c r="A17" s="37"/>
      <c r="B17" s="34"/>
      <c r="C17" s="34" t="s">
        <v>6</v>
      </c>
      <c r="D17" s="34" t="s">
        <v>35</v>
      </c>
      <c r="E17" s="34" t="s">
        <v>35</v>
      </c>
      <c r="F17" s="34"/>
      <c r="G17" s="34"/>
      <c r="H17" s="34"/>
      <c r="I17" s="34"/>
      <c r="J17" s="34"/>
      <c r="K17" s="34"/>
      <c r="L17" s="34" t="s">
        <v>35</v>
      </c>
      <c r="M17" s="34"/>
      <c r="N17" s="34"/>
      <c r="O17" s="34"/>
      <c r="P17" s="38"/>
      <c r="Q17" s="24"/>
    </row>
    <row r="18" spans="1:17" ht="25.5" customHeight="1" x14ac:dyDescent="0.25">
      <c r="A18" s="37"/>
      <c r="B18" s="34"/>
      <c r="C18" s="49" t="s">
        <v>9</v>
      </c>
      <c r="D18" s="49" t="s">
        <v>2</v>
      </c>
      <c r="E18" s="40" t="s">
        <v>49</v>
      </c>
      <c r="F18" s="34"/>
      <c r="G18" s="34"/>
      <c r="H18" s="34">
        <v>46</v>
      </c>
      <c r="I18" s="34"/>
      <c r="J18" s="34"/>
      <c r="K18" s="34"/>
      <c r="L18" s="34"/>
      <c r="M18" s="34"/>
      <c r="N18" s="34"/>
      <c r="O18" s="49"/>
      <c r="P18" s="51"/>
      <c r="Q18" s="24"/>
    </row>
    <row r="19" spans="1:17" x14ac:dyDescent="0.25">
      <c r="A19" s="37"/>
      <c r="B19" s="34"/>
      <c r="C19" s="49" t="s">
        <v>9</v>
      </c>
      <c r="D19" s="49" t="s">
        <v>3</v>
      </c>
      <c r="E19" s="40" t="s">
        <v>50</v>
      </c>
      <c r="F19" s="34"/>
      <c r="G19" s="34"/>
      <c r="H19" s="34">
        <v>21</v>
      </c>
      <c r="I19" s="34"/>
      <c r="J19" s="34"/>
      <c r="K19" s="34"/>
      <c r="L19" s="34"/>
      <c r="M19" s="34"/>
      <c r="N19" s="34"/>
      <c r="O19" s="49"/>
      <c r="P19" s="51"/>
      <c r="Q19" s="24"/>
    </row>
    <row r="20" spans="1:17" x14ac:dyDescent="0.25">
      <c r="A20" s="37"/>
      <c r="B20" s="34"/>
      <c r="C20" s="49" t="s">
        <v>9</v>
      </c>
      <c r="D20" s="49" t="s">
        <v>39</v>
      </c>
      <c r="E20" s="40" t="s">
        <v>51</v>
      </c>
      <c r="F20" s="34"/>
      <c r="G20" s="34"/>
      <c r="H20" s="34">
        <v>11</v>
      </c>
      <c r="I20" s="34"/>
      <c r="J20" s="34"/>
      <c r="K20" s="34"/>
      <c r="L20" s="34"/>
      <c r="M20" s="34"/>
      <c r="N20" s="34"/>
      <c r="O20" s="49"/>
      <c r="P20" s="51"/>
      <c r="Q20" s="24"/>
    </row>
    <row r="21" spans="1:17" x14ac:dyDescent="0.25">
      <c r="A21" s="37"/>
      <c r="B21" s="34"/>
      <c r="C21" s="49" t="s">
        <v>9</v>
      </c>
      <c r="D21" s="49" t="s">
        <v>40</v>
      </c>
      <c r="E21" s="40" t="s">
        <v>40</v>
      </c>
      <c r="F21" s="34"/>
      <c r="G21" s="34"/>
      <c r="H21" s="34">
        <v>10</v>
      </c>
      <c r="I21" s="34"/>
      <c r="J21" s="34"/>
      <c r="K21" s="34"/>
      <c r="L21" s="34"/>
      <c r="M21" s="34"/>
      <c r="N21" s="34"/>
      <c r="O21" s="49"/>
      <c r="P21" s="51"/>
      <c r="Q21" s="24"/>
    </row>
    <row r="22" spans="1:17" x14ac:dyDescent="0.25">
      <c r="A22" s="37"/>
      <c r="B22" s="34"/>
      <c r="C22" s="49" t="s">
        <v>9</v>
      </c>
      <c r="D22" s="49" t="s">
        <v>41</v>
      </c>
      <c r="E22" s="40" t="s">
        <v>42</v>
      </c>
      <c r="F22" s="34"/>
      <c r="G22" s="34"/>
      <c r="H22" s="34">
        <v>12</v>
      </c>
      <c r="I22" s="34"/>
      <c r="J22" s="34"/>
      <c r="K22" s="34"/>
      <c r="L22" s="34"/>
      <c r="M22" s="34"/>
      <c r="N22" s="34"/>
      <c r="O22" s="34"/>
      <c r="P22" s="51"/>
      <c r="Q22" s="24"/>
    </row>
    <row r="23" spans="1:17" ht="52.9" customHeight="1" thickBot="1" x14ac:dyDescent="0.3">
      <c r="A23" s="52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4"/>
      <c r="M23" s="53"/>
      <c r="N23" s="55"/>
      <c r="O23" s="53"/>
      <c r="P23" s="56"/>
      <c r="Q23" s="24"/>
    </row>
    <row r="24" spans="1:17" ht="16.5" thickTop="1" x14ac:dyDescent="0.25">
      <c r="A24" s="27"/>
      <c r="B24" s="27"/>
      <c r="C24" s="27"/>
      <c r="D24" s="28"/>
      <c r="E24" s="28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8"/>
    </row>
  </sheetData>
  <sheetProtection algorithmName="SHA-512" hashValue="WjmvKrjCEPLzf9f1pvSHWpG3K8qPOQJqHee0tbHl7bLK7U6YVEFZqbcvnYgCxxeje9raXv5Cgur+g7QPhTxTzg==" saltValue="GACqNFAFuQ5/0X6CrrBnjQ==" spinCount="100000" sheet="1" objects="1" scenarios="1"/>
  <mergeCells count="1">
    <mergeCell ref="C1:F1"/>
  </mergeCells>
  <phoneticPr fontId="1" type="noConversion"/>
  <conditionalFormatting sqref="J5">
    <cfRule type="expression" dxfId="0" priority="1">
      <formula>$B$3="Solid"</formula>
    </cfRule>
  </conditionalFormatting>
  <pageMargins left="0.7" right="0.7" top="0.75" bottom="0.75" header="0.3" footer="0.3"/>
  <ignoredErrors>
    <ignoredError sqref="E15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Nutrient Application Rate</vt:lpstr>
      <vt:lpstr>DataFrame</vt:lpstr>
      <vt:lpstr>Liquid</vt:lpstr>
      <vt:lpstr>Solid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Lasisi, Ahmed AF:EX</dc:creator>
  <cp:keywords/>
  <dc:description/>
  <cp:lastModifiedBy>Athukorala, Yasantha AF:EX</cp:lastModifiedBy>
  <cp:revision/>
  <dcterms:created xsi:type="dcterms:W3CDTF">2023-08-28T21:00:14Z</dcterms:created>
  <dcterms:modified xsi:type="dcterms:W3CDTF">2025-12-31T19:35:40Z</dcterms:modified>
  <cp:category/>
  <cp:contentStatus/>
</cp:coreProperties>
</file>